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340" windowHeight="7110" activeTab="0"/>
  </bookViews>
  <sheets>
    <sheet name="data" sheetId="1" r:id="rId1"/>
  </sheets>
  <definedNames>
    <definedName name="SPSS">'data'!$A$1:$C$17</definedName>
  </definedNames>
  <calcPr fullCalcOnLoad="1"/>
</workbook>
</file>

<file path=xl/comments1.xml><?xml version="1.0" encoding="utf-8"?>
<comments xmlns="http://schemas.openxmlformats.org/spreadsheetml/2006/main">
  <authors>
    <author>Erik Vasaasen</author>
  </authors>
  <commentList>
    <comment ref="A2" authorId="0">
      <text>
        <r>
          <rPr>
            <b/>
            <sz val="8"/>
            <rFont val="Tahoma"/>
            <family val="0"/>
          </rPr>
          <t>Dette er antall sett med variabler - X og Y til høyre.</t>
        </r>
      </text>
    </comment>
    <comment ref="B2" authorId="0">
      <text>
        <r>
          <rPr>
            <b/>
            <sz val="8"/>
            <rFont val="Tahoma"/>
            <family val="0"/>
          </rPr>
          <t>Skriv inn antall variabelsett her!</t>
        </r>
      </text>
    </comment>
    <comment ref="D1" authorId="0">
      <text>
        <r>
          <rPr>
            <b/>
            <sz val="8"/>
            <rFont val="Tahoma"/>
            <family val="0"/>
          </rPr>
          <t>Dette er den uavhengige variabelen (independent variable) som Y er tenkt endre seg etter.</t>
        </r>
      </text>
    </comment>
    <comment ref="E1" authorId="0">
      <text>
        <r>
          <rPr>
            <b/>
            <sz val="8"/>
            <rFont val="Tahoma"/>
            <family val="0"/>
          </rPr>
          <t>Dette er den avhengige variabelen (dependent variable).</t>
        </r>
      </text>
    </comment>
    <comment ref="F1" authorId="0">
      <text>
        <r>
          <rPr>
            <b/>
            <sz val="8"/>
            <rFont val="Tahoma"/>
            <family val="0"/>
          </rPr>
          <t>X verdien minus snittet av X verdien. Snittet står nede på siden, se gjennomsnitt. Egentlig skulle det stått "X med strek over" for gjennomsnitt.</t>
        </r>
      </text>
    </comment>
    <comment ref="G1" authorId="0">
      <text>
        <r>
          <rPr>
            <b/>
            <sz val="8"/>
            <rFont val="Tahoma"/>
            <family val="0"/>
          </rPr>
          <t>Y verdien minus snittet av Y verdien. Snittet står nede på siden, se gjennomsnitt.</t>
        </r>
      </text>
    </comment>
    <comment ref="A4" authorId="0">
      <text>
        <r>
          <rPr>
            <b/>
            <sz val="8"/>
            <rFont val="Tahoma"/>
            <family val="0"/>
          </rPr>
          <t>Variansen sier noe om hvor mye en verdi varierer. Dette finner en ved å ta forskjellen fra gjennomsnittet for de enkelte verdiene (ganget med seg selv for å fjerne negative verdier), og dele det på antall variabler - 1. 
At en trekker fra 1 på antall variabler skyldes noe som heter frihetsgrader, det er "brukt opp" en av verdiene til å regne ut snittet.</t>
        </r>
      </text>
    </comment>
    <comment ref="A6" authorId="0">
      <text>
        <r>
          <rPr>
            <b/>
            <sz val="8"/>
            <rFont val="Tahoma"/>
            <family val="0"/>
          </rPr>
          <t>I forrige hjelpeboks (om varians) sto det at en tok forskjell fra snitt i andre når en beregnet variansen, slik at negative tall ble borte. Motvekt til å gange med seg selv er å gjøre en kvadratrot, så for å finne standardavviket tar en ganske enkelt roten av variansen, slik at en ender opp med forskjell fra gjennomsnittet, men bare som positive tall. Et standardavvik blir da den gjennomsnittlige forskjellen fra gjennomsnittet.
En annen illustrasjon: Tenk at du tegner en vannerett rett linje gjennom gjennomsnittet av Y i grafen nederst på siden (gjennom verdien i felt E52). Standardavviket blir da den gjennomsnittlige avstanden fra denne linjen til de andre punktene.</t>
        </r>
      </text>
    </comment>
    <comment ref="A9" authorId="0">
      <text>
        <r>
          <rPr>
            <b/>
            <sz val="8"/>
            <rFont val="Tahoma"/>
            <family val="0"/>
          </rPr>
          <t>Kovariansen sier noe om hvor mye X og Y varierer i takt. Siden både X og Y er "rå skårer" så vil en endering av måleskala på X eller Y (for eksempel fra cm til millimeter) også endre hva kovariansen blir.
Kovariansen er relatert til variansen, variansen er hvor mye en variabel varierer med seg selv.</t>
        </r>
      </text>
    </comment>
    <comment ref="A10" authorId="0">
      <text>
        <r>
          <rPr>
            <b/>
            <sz val="8"/>
            <rFont val="Tahoma"/>
            <family val="0"/>
          </rPr>
          <t>Korrelasjon, eller korrelasjonskoeffisienten, går mellom -1 og 1, og sier noe om hvor mye mye to variabler korrelerer ("varierer samtidig"), når en korrigerer for forskjellige måleskalaer. 
Å korrigere for måleskalaer gjør en ved å dele på standardavviket.
Om korrelasjonen blir negativ så er sammenhengen mellom X og Y negativ, dvs, desto høyere X verdi desto lavere Y verdi (i snitt). Tilsvarende, om den er 0 så er det ingen forskjell (i snitt) i Y for forskjellige verdier av X, og om den er positiv så stiger Y for høyere verdier av X.</t>
        </r>
      </text>
    </comment>
    <comment ref="A12" authorId="0">
      <text>
        <r>
          <rPr>
            <b/>
            <sz val="8"/>
            <rFont val="Tahoma"/>
            <family val="0"/>
          </rPr>
          <t>Når en tegner en linje gjennom alle måleparene slik at den avviker minst mulig fra de enkelte måleverdiene på Y aksen så vil a være det punktet hvor linjen skjærer (intercept) X aksen. 
Når en har både a og b kan en for hver mulig verdi av X estimere hva Y skal være ved å bruke formelen Y=b+X*a. Dette er dermed en enkel modell som forklarer sammenhengen mellom X og Y variablene.</t>
        </r>
      </text>
    </comment>
    <comment ref="A11" authorId="0">
      <text>
        <r>
          <rPr>
            <b/>
            <sz val="8"/>
            <rFont val="Tahoma"/>
            <family val="0"/>
          </rPr>
          <t>Når en tegner en linje gjennom alle måleparene slik at den avviker minst mulig fra de enkelte måleverdiene på Y aksen så vil b være helningsgraden på linjen. 
For å beregne b bruker en her noe som heter "Minste Kvadrats Metode", eller MKM.
Om en tenker seg et kvadrat hvor en av sidene er avstanden fra linjen til hvert enkelt målepunkt så forsøker en med MKM å gjøre arealet på disse kvadratene så lite som mulig.</t>
        </r>
      </text>
    </comment>
    <comment ref="A13" authorId="0">
      <text>
        <r>
          <rPr>
            <b/>
            <sz val="8"/>
            <rFont val="Tahoma"/>
            <family val="0"/>
          </rPr>
          <t>Når en har verdier for a og b (beregnet over) så har en en modell som predikerer sammenhengen mellom X og Y. For å finne ut hvor bra denne modellen passer data kan en gjøre en såkalt F test. Det en da egentlig gjør er å finne ut hvor stor andel av Y verdiene som en klarer å beregne ved hjelp av X verdiene. 
Den andelen som blir forklart med modellen kalles "regression sum of squares" (regresjonskvadratsummen eller noe sånt), mens den delen som en ikke klarer å forklare er residualsummen, eller "feil".
Når en deler snittene for disse to på hverandre får en en F ratio, som kan brukes til å vurdere om hvor tilfeldig sammenhengen mellom de to variablene er ved å slå opp i en tabell. 
F testen er gjerne en test av null hypotesen, altså at det ikke er noen sammeheng mellom de to variablene, eller at denne sammenhengen er såpass liten at den ville oppstått i mer enn 5% av tilfeldige utvalg i sampleverdiene (X og Y her).</t>
        </r>
      </text>
    </comment>
    <comment ref="I1" authorId="0">
      <text>
        <r>
          <rPr>
            <b/>
            <sz val="8"/>
            <rFont val="Tahoma"/>
            <family val="0"/>
          </rPr>
          <t xml:space="preserve">Summen av forskjellene fra gjennomsnittet vil altid være null. Derfor tar en hver enkel forskjell, og ganger denne med seg selv ("i andre"), siden resultatet da altid blir positivt. (-2 ganger -2 er +4)
</t>
        </r>
      </text>
    </comment>
  </commentList>
</comments>
</file>

<file path=xl/sharedStrings.xml><?xml version="1.0" encoding="utf-8"?>
<sst xmlns="http://schemas.openxmlformats.org/spreadsheetml/2006/main" count="23" uniqueCount="23">
  <si>
    <t>Sum:</t>
  </si>
  <si>
    <t>Kovarians</t>
  </si>
  <si>
    <t>Korrelasjon</t>
  </si>
  <si>
    <t>a</t>
  </si>
  <si>
    <t>b</t>
  </si>
  <si>
    <t>F test</t>
  </si>
  <si>
    <t>X</t>
  </si>
  <si>
    <t>Y</t>
  </si>
  <si>
    <t>X-snitt(X)</t>
  </si>
  <si>
    <t>Y-snitt(Y)</t>
  </si>
  <si>
    <t>(X-snitt(X))^2</t>
  </si>
  <si>
    <t>(Y-snitt(Y))^2</t>
  </si>
  <si>
    <t>X*Y</t>
  </si>
  <si>
    <t>Gjennomsnitt:</t>
  </si>
  <si>
    <t>N</t>
  </si>
  <si>
    <t>Varians:</t>
  </si>
  <si>
    <t>Korrelasjon:</t>
  </si>
  <si>
    <t>Varians X</t>
  </si>
  <si>
    <t>Varians Y</t>
  </si>
  <si>
    <t>Standardavvik X</t>
  </si>
  <si>
    <t>Standardavvik Y</t>
  </si>
  <si>
    <t>Standardavvik (S):</t>
  </si>
  <si>
    <r>
      <t>Kovarians (COV</t>
    </r>
    <r>
      <rPr>
        <sz val="6"/>
        <rFont val="Arial"/>
        <family val="2"/>
      </rPr>
      <t>xy</t>
    </r>
    <r>
      <rPr>
        <sz val="8"/>
        <rFont val="Arial"/>
        <family val="2"/>
      </rPr>
      <t>)</t>
    </r>
  </si>
</sst>
</file>

<file path=xl/styles.xml><?xml version="1.0" encoding="utf-8"?>
<styleSheet xmlns="http://schemas.openxmlformats.org/spreadsheetml/2006/main">
  <numFmts count="1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dd\-mmm\-\y\y\y\y"/>
    <numFmt numFmtId="165" formatCode="\h\h\:mm:ss"/>
    <numFmt numFmtId="166" formatCode="&quot;Ja&quot;;&quot;Ja&quot;;&quot;Nei&quot;"/>
    <numFmt numFmtId="167" formatCode="&quot;Sann&quot;;&quot;Sann&quot;;&quot;Usann&quot;"/>
    <numFmt numFmtId="168" formatCode="&quot;På&quot;;&quot;På&quot;;&quot;Av&quot;"/>
    <numFmt numFmtId="169" formatCode="0.0000"/>
  </numFmts>
  <fonts count="14">
    <font>
      <sz val="8"/>
      <name val="Courier"/>
      <family val="0"/>
    </font>
    <font>
      <sz val="10"/>
      <name val="Arial"/>
      <family val="0"/>
    </font>
    <font>
      <u val="single"/>
      <sz val="8"/>
      <color indexed="12"/>
      <name val="Courier"/>
      <family val="0"/>
    </font>
    <font>
      <u val="single"/>
      <sz val="8"/>
      <color indexed="36"/>
      <name val="Courier"/>
      <family val="0"/>
    </font>
    <font>
      <sz val="8"/>
      <name val="Arial"/>
      <family val="2"/>
    </font>
    <font>
      <b/>
      <sz val="8"/>
      <name val="Arial"/>
      <family val="2"/>
    </font>
    <font>
      <b/>
      <sz val="8"/>
      <color indexed="23"/>
      <name val="Arial"/>
      <family val="2"/>
    </font>
    <font>
      <sz val="8"/>
      <color indexed="23"/>
      <name val="Arial"/>
      <family val="2"/>
    </font>
    <font>
      <sz val="6"/>
      <name val="Arial"/>
      <family val="2"/>
    </font>
    <font>
      <sz val="8.5"/>
      <name val="Arial"/>
      <family val="0"/>
    </font>
    <font>
      <b/>
      <sz val="8.5"/>
      <name val="Arial"/>
      <family val="0"/>
    </font>
    <font>
      <b/>
      <sz val="8"/>
      <name val="Tahoma"/>
      <family val="0"/>
    </font>
    <font>
      <b/>
      <sz val="12"/>
      <name val="Arial"/>
      <family val="2"/>
    </font>
    <font>
      <b/>
      <sz val="8"/>
      <name val="Courier"/>
      <family val="2"/>
    </font>
  </fonts>
  <fills count="2">
    <fill>
      <patternFill/>
    </fill>
    <fill>
      <patternFill patternType="gray125"/>
    </fill>
  </fills>
  <borders count="1">
    <border>
      <left/>
      <right/>
      <top/>
      <bottom/>
      <diagonal/>
    </border>
  </borders>
  <cellStyleXfs count="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applyAlignment="1">
      <alignment/>
    </xf>
    <xf numFmtId="0" fontId="4" fillId="0" borderId="0" xfId="0" applyNumberFormat="1" applyFont="1" applyAlignment="1" applyProtection="1">
      <alignment horizontal="right"/>
      <protection locked="0"/>
    </xf>
    <xf numFmtId="0" fontId="4" fillId="0" borderId="0" xfId="0" applyFont="1" applyAlignment="1">
      <alignment/>
    </xf>
    <xf numFmtId="2" fontId="4" fillId="0" borderId="0" xfId="0" applyNumberFormat="1" applyFont="1" applyAlignment="1">
      <alignment/>
    </xf>
    <xf numFmtId="0" fontId="5" fillId="0" borderId="0" xfId="0" applyFont="1" applyAlignment="1">
      <alignment/>
    </xf>
    <xf numFmtId="2" fontId="5" fillId="0" borderId="0" xfId="0" applyNumberFormat="1" applyFont="1" applyAlignment="1">
      <alignment/>
    </xf>
    <xf numFmtId="0" fontId="5" fillId="0" borderId="0" xfId="0" applyNumberFormat="1" applyFont="1" applyAlignment="1" applyProtection="1">
      <alignment horizontal="right"/>
      <protection locked="0"/>
    </xf>
    <xf numFmtId="2" fontId="7" fillId="0" borderId="0" xfId="0" applyNumberFormat="1" applyFont="1" applyAlignment="1">
      <alignment/>
    </xf>
    <xf numFmtId="0" fontId="4" fillId="0" borderId="0" xfId="0" applyNumberFormat="1" applyFont="1" applyBorder="1" applyAlignment="1" applyProtection="1">
      <alignment horizontal="right"/>
      <protection locked="0"/>
    </xf>
    <xf numFmtId="2" fontId="4" fillId="0" borderId="0" xfId="0" applyNumberFormat="1" applyFont="1" applyBorder="1" applyAlignment="1" applyProtection="1">
      <alignment horizontal="right"/>
      <protection locked="0"/>
    </xf>
    <xf numFmtId="2" fontId="7" fillId="0" borderId="0" xfId="0" applyNumberFormat="1" applyFont="1" applyBorder="1" applyAlignment="1">
      <alignment/>
    </xf>
    <xf numFmtId="0" fontId="4" fillId="0" borderId="0" xfId="0" applyFont="1" applyBorder="1" applyAlignment="1">
      <alignment/>
    </xf>
    <xf numFmtId="2" fontId="5" fillId="0" borderId="0" xfId="0" applyNumberFormat="1" applyFont="1" applyBorder="1" applyAlignment="1">
      <alignment/>
    </xf>
    <xf numFmtId="0" fontId="6" fillId="0" borderId="0" xfId="0" applyNumberFormat="1" applyFont="1" applyBorder="1" applyAlignment="1" applyProtection="1">
      <alignment horizontal="right"/>
      <protection locked="0"/>
    </xf>
    <xf numFmtId="169" fontId="4" fillId="0" borderId="0" xfId="0" applyNumberFormat="1" applyFont="1" applyAlignment="1" applyProtection="1">
      <alignment horizontal="right"/>
      <protection locked="0"/>
    </xf>
    <xf numFmtId="2" fontId="5" fillId="0" borderId="0" xfId="0" applyNumberFormat="1" applyFont="1" applyBorder="1" applyAlignment="1" applyProtection="1">
      <alignment horizontal="right"/>
      <protection locked="0"/>
    </xf>
    <xf numFmtId="0" fontId="7" fillId="0" borderId="0" xfId="0" applyFont="1" applyBorder="1" applyAlignment="1">
      <alignment horizontal="right"/>
    </xf>
    <xf numFmtId="0" fontId="7" fillId="0" borderId="0" xfId="0" applyFont="1" applyAlignment="1">
      <alignment horizontal="right"/>
    </xf>
    <xf numFmtId="0" fontId="12" fillId="0" borderId="0" xfId="0" applyNumberFormat="1" applyFont="1" applyAlignment="1" applyProtection="1">
      <alignment horizontal="left"/>
      <protection locked="0"/>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0325"/>
          <c:w val="0.983"/>
          <c:h val="0.99675"/>
        </c:manualLayout>
      </c:layout>
      <c:scatterChart>
        <c:scatterStyle val="lineMarker"/>
        <c:varyColors val="0"/>
        <c:ser>
          <c:idx val="0"/>
          <c:order val="0"/>
          <c:tx>
            <c:strRef>
              <c:f>data!$E$1</c:f>
              <c:strCache>
                <c:ptCount val="1"/>
                <c:pt idx="0">
                  <c:v>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data!$D$2:$D$50</c:f>
              <c:numCache/>
            </c:numRef>
          </c:xVal>
          <c:yVal>
            <c:numRef>
              <c:f>data!$E$2:$E$50</c:f>
              <c:numCache/>
            </c:numRef>
          </c:yVal>
          <c:smooth val="0"/>
        </c:ser>
        <c:axId val="44997105"/>
        <c:axId val="2320762"/>
      </c:scatterChart>
      <c:valAx>
        <c:axId val="44997105"/>
        <c:scaling>
          <c:orientation val="minMax"/>
        </c:scaling>
        <c:axPos val="b"/>
        <c:title>
          <c:tx>
            <c:rich>
              <a:bodyPr vert="horz" rot="0" anchor="ctr"/>
              <a:lstStyle/>
              <a:p>
                <a:pPr algn="ctr">
                  <a:defRPr/>
                </a:pPr>
                <a:r>
                  <a:rPr lang="en-US" cap="none" sz="850" b="1" i="0" u="none" baseline="0"/>
                  <a:t>X</a:t>
                </a:r>
              </a:p>
            </c:rich>
          </c:tx>
          <c:layout/>
          <c:overlay val="0"/>
          <c:spPr>
            <a:noFill/>
            <a:ln>
              <a:noFill/>
            </a:ln>
          </c:spPr>
        </c:title>
        <c:delete val="0"/>
        <c:numFmt formatCode="General" sourceLinked="1"/>
        <c:majorTickMark val="out"/>
        <c:minorTickMark val="none"/>
        <c:tickLblPos val="nextTo"/>
        <c:crossAx val="2320762"/>
        <c:crosses val="autoZero"/>
        <c:crossBetween val="midCat"/>
        <c:dispUnits/>
      </c:valAx>
      <c:valAx>
        <c:axId val="2320762"/>
        <c:scaling>
          <c:orientation val="minMax"/>
        </c:scaling>
        <c:axPos val="l"/>
        <c:title>
          <c:tx>
            <c:rich>
              <a:bodyPr vert="horz" rot="-5400000" anchor="ctr"/>
              <a:lstStyle/>
              <a:p>
                <a:pPr algn="ctr">
                  <a:defRPr/>
                </a:pPr>
                <a:r>
                  <a:rPr lang="en-US" cap="none" sz="850" b="1" i="0" u="none" baseline="0"/>
                  <a:t>Y</a:t>
                </a:r>
              </a:p>
            </c:rich>
          </c:tx>
          <c:layout/>
          <c:overlay val="0"/>
          <c:spPr>
            <a:noFill/>
            <a:ln>
              <a:noFill/>
            </a:ln>
          </c:spPr>
        </c:title>
        <c:majorGridlines/>
        <c:delete val="0"/>
        <c:numFmt formatCode="General" sourceLinked="1"/>
        <c:majorTickMark val="out"/>
        <c:minorTickMark val="none"/>
        <c:tickLblPos val="nextTo"/>
        <c:crossAx val="44997105"/>
        <c:crosses val="autoZero"/>
        <c:crossBetween val="midCat"/>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50</xdr:row>
      <xdr:rowOff>0</xdr:rowOff>
    </xdr:from>
    <xdr:to>
      <xdr:col>10</xdr:col>
      <xdr:colOff>0</xdr:colOff>
      <xdr:row>50</xdr:row>
      <xdr:rowOff>0</xdr:rowOff>
    </xdr:to>
    <xdr:sp>
      <xdr:nvSpPr>
        <xdr:cNvPr id="1" name="Line 1"/>
        <xdr:cNvSpPr>
          <a:spLocks/>
        </xdr:cNvSpPr>
      </xdr:nvSpPr>
      <xdr:spPr>
        <a:xfrm flipV="1">
          <a:off x="1828800" y="7219950"/>
          <a:ext cx="439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xdr:col>
      <xdr:colOff>114300</xdr:colOff>
      <xdr:row>53</xdr:row>
      <xdr:rowOff>114300</xdr:rowOff>
    </xdr:from>
    <xdr:to>
      <xdr:col>9</xdr:col>
      <xdr:colOff>228600</xdr:colOff>
      <xdr:row>73</xdr:row>
      <xdr:rowOff>142875</xdr:rowOff>
    </xdr:to>
    <xdr:graphicFrame>
      <xdr:nvGraphicFramePr>
        <xdr:cNvPr id="2" name="Chart 12"/>
        <xdr:cNvGraphicFramePr/>
      </xdr:nvGraphicFramePr>
      <xdr:xfrm>
        <a:off x="1952625" y="7762875"/>
        <a:ext cx="3886200"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
  <sheetViews>
    <sheetView tabSelected="1" workbookViewId="0" topLeftCell="A1">
      <selection activeCell="B35" sqref="B35"/>
    </sheetView>
  </sheetViews>
  <sheetFormatPr defaultColWidth="11.00390625" defaultRowHeight="12"/>
  <cols>
    <col min="1" max="1" width="10.421875" style="2" customWidth="1"/>
    <col min="2" max="3" width="8.57421875" style="2" customWidth="1"/>
    <col min="4" max="4" width="11.00390625" style="2" customWidth="1"/>
    <col min="5" max="5" width="7.28125" style="2" customWidth="1"/>
    <col min="6" max="6" width="11.421875" style="2" customWidth="1"/>
    <col min="7" max="7" width="7.57421875" style="2" customWidth="1"/>
    <col min="8" max="8" width="9.421875" style="2" customWidth="1"/>
    <col min="9" max="9" width="9.8515625" style="2" customWidth="1"/>
    <col min="10" max="10" width="9.140625" style="2" customWidth="1"/>
    <col min="11" max="16384" width="11.00390625" style="2" customWidth="1"/>
  </cols>
  <sheetData>
    <row r="1" spans="1:10" ht="14.25" customHeight="1">
      <c r="A1" s="18"/>
      <c r="B1" s="1"/>
      <c r="C1" s="8"/>
      <c r="D1" s="13" t="s">
        <v>6</v>
      </c>
      <c r="E1" s="13" t="s">
        <v>7</v>
      </c>
      <c r="F1" s="16" t="s">
        <v>8</v>
      </c>
      <c r="G1" s="17" t="s">
        <v>9</v>
      </c>
      <c r="H1" s="17" t="s">
        <v>10</v>
      </c>
      <c r="I1" s="17" t="s">
        <v>11</v>
      </c>
      <c r="J1" s="17" t="s">
        <v>12</v>
      </c>
    </row>
    <row r="2" spans="1:10" ht="11.25">
      <c r="A2" s="6" t="s">
        <v>14</v>
      </c>
      <c r="B2" s="6">
        <v>16</v>
      </c>
      <c r="C2" s="9"/>
      <c r="D2" s="15">
        <v>68</v>
      </c>
      <c r="E2" s="15">
        <v>44</v>
      </c>
      <c r="F2" s="10">
        <f>IF(ISNUMBER(D2),D52-D2)</f>
        <v>0.8125</v>
      </c>
      <c r="G2" s="10">
        <f>IF(ISNUMBER(E2),E52-E2)</f>
        <v>0.5625</v>
      </c>
      <c r="H2" s="7">
        <f>F2*F2</f>
        <v>0.66015625</v>
      </c>
      <c r="I2" s="7">
        <f>G2*G2</f>
        <v>0.31640625</v>
      </c>
      <c r="J2" s="7">
        <f>D2*E2</f>
        <v>2992</v>
      </c>
    </row>
    <row r="3" spans="1:10" ht="11.25">
      <c r="A3" s="1"/>
      <c r="B3" s="1"/>
      <c r="C3" s="9"/>
      <c r="D3" s="15">
        <v>65</v>
      </c>
      <c r="E3" s="15">
        <v>49</v>
      </c>
      <c r="F3" s="10">
        <f>IF(ISNUMBER(D3),D52-D3)</f>
        <v>3.8125</v>
      </c>
      <c r="G3" s="10">
        <f>IF(ISNUMBER(E3),E52-E3)</f>
        <v>-4.4375</v>
      </c>
      <c r="H3" s="7">
        <f aca="true" t="shared" si="0" ref="H3:H17">F3*F3</f>
        <v>14.53515625</v>
      </c>
      <c r="I3" s="7">
        <f aca="true" t="shared" si="1" ref="I3:I17">G3*G3</f>
        <v>19.69140625</v>
      </c>
      <c r="J3" s="7">
        <f aca="true" t="shared" si="2" ref="J3:J17">D3*E3</f>
        <v>3185</v>
      </c>
    </row>
    <row r="4" spans="1:10" ht="11.25">
      <c r="A4" s="1" t="s">
        <v>17</v>
      </c>
      <c r="B4" s="14">
        <f>H51/(B2-1)</f>
        <v>13.095833333333333</v>
      </c>
      <c r="C4" s="9"/>
      <c r="D4" s="15">
        <v>63</v>
      </c>
      <c r="E4" s="15">
        <v>65</v>
      </c>
      <c r="F4" s="10">
        <f>IF(ISNUMBER(D4),D52-D4)</f>
        <v>5.8125</v>
      </c>
      <c r="G4" s="10">
        <f>IF(ISNUMBER(E4),E52-E4)</f>
        <v>-20.4375</v>
      </c>
      <c r="H4" s="7">
        <f t="shared" si="0"/>
        <v>33.78515625</v>
      </c>
      <c r="I4" s="7">
        <f t="shared" si="1"/>
        <v>417.69140625</v>
      </c>
      <c r="J4" s="7">
        <f t="shared" si="2"/>
        <v>4095</v>
      </c>
    </row>
    <row r="5" spans="1:10" ht="11.25">
      <c r="A5" s="1" t="s">
        <v>18</v>
      </c>
      <c r="B5" s="14">
        <f>I51/(B2-1)</f>
        <v>55.99583333333333</v>
      </c>
      <c r="C5" s="9"/>
      <c r="D5" s="15">
        <v>73</v>
      </c>
      <c r="E5" s="15">
        <v>36</v>
      </c>
      <c r="F5" s="10">
        <f>IF(ISNUMBER(D5),D52-D5)</f>
        <v>-4.1875</v>
      </c>
      <c r="G5" s="10">
        <f>IF(ISNUMBER(E5),E52-E5)</f>
        <v>8.5625</v>
      </c>
      <c r="H5" s="7">
        <f t="shared" si="0"/>
        <v>17.53515625</v>
      </c>
      <c r="I5" s="7">
        <f t="shared" si="1"/>
        <v>73.31640625</v>
      </c>
      <c r="J5" s="7">
        <f t="shared" si="2"/>
        <v>2628</v>
      </c>
    </row>
    <row r="6" spans="1:10" ht="11.25">
      <c r="A6" s="1" t="s">
        <v>19</v>
      </c>
      <c r="B6" s="14">
        <f>SQRT(B4)</f>
        <v>3.6188165653060302</v>
      </c>
      <c r="C6" s="9"/>
      <c r="D6" s="15">
        <v>64</v>
      </c>
      <c r="E6" s="15">
        <v>49</v>
      </c>
      <c r="F6" s="10">
        <f>IF(ISNUMBER(D6),D52-D6)</f>
        <v>4.8125</v>
      </c>
      <c r="G6" s="10">
        <f>IF(ISNUMBER(E6),E52-E6)</f>
        <v>-4.4375</v>
      </c>
      <c r="H6" s="7">
        <f t="shared" si="0"/>
        <v>23.16015625</v>
      </c>
      <c r="I6" s="7">
        <f t="shared" si="1"/>
        <v>19.69140625</v>
      </c>
      <c r="J6" s="7">
        <f t="shared" si="2"/>
        <v>3136</v>
      </c>
    </row>
    <row r="7" spans="1:10" ht="11.25">
      <c r="A7" s="1" t="s">
        <v>20</v>
      </c>
      <c r="B7" s="14">
        <f>SQRT(B5)</f>
        <v>7.4830363712421795</v>
      </c>
      <c r="C7" s="9"/>
      <c r="D7" s="15">
        <v>71</v>
      </c>
      <c r="E7" s="15">
        <v>40</v>
      </c>
      <c r="F7" s="10">
        <f>IF(ISNUMBER(D7),D52-D7)</f>
        <v>-2.1875</v>
      </c>
      <c r="G7" s="10">
        <f>IF(ISNUMBER(E7),E52-E7)</f>
        <v>4.5625</v>
      </c>
      <c r="H7" s="7">
        <f t="shared" si="0"/>
        <v>4.78515625</v>
      </c>
      <c r="I7" s="7">
        <f t="shared" si="1"/>
        <v>20.81640625</v>
      </c>
      <c r="J7" s="7">
        <f t="shared" si="2"/>
        <v>2840</v>
      </c>
    </row>
    <row r="8" spans="1:10" ht="11.25">
      <c r="A8" s="1"/>
      <c r="B8" s="14"/>
      <c r="C8" s="9"/>
      <c r="D8" s="15">
        <v>67</v>
      </c>
      <c r="E8" s="15">
        <v>39</v>
      </c>
      <c r="F8" s="10">
        <f>IF(ISNUMBER(D8),D52-D8)</f>
        <v>1.8125</v>
      </c>
      <c r="G8" s="10">
        <f>IF(ISNUMBER(E8),E52-E8)</f>
        <v>5.5625</v>
      </c>
      <c r="H8" s="7">
        <f t="shared" si="0"/>
        <v>3.28515625</v>
      </c>
      <c r="I8" s="7">
        <f t="shared" si="1"/>
        <v>30.94140625</v>
      </c>
      <c r="J8" s="7">
        <f t="shared" si="2"/>
        <v>2613</v>
      </c>
    </row>
    <row r="9" spans="1:10" ht="11.25">
      <c r="A9" s="1" t="s">
        <v>1</v>
      </c>
      <c r="B9" s="14">
        <f>(J51-D51*E51/B2)/(B2-1)</f>
        <v>-11.354166666666666</v>
      </c>
      <c r="C9" s="9"/>
      <c r="D9" s="15">
        <v>70</v>
      </c>
      <c r="E9" s="15">
        <v>46</v>
      </c>
      <c r="F9" s="10">
        <f>IF(ISNUMBER(D9),D52-D9)</f>
        <v>-1.1875</v>
      </c>
      <c r="G9" s="10">
        <f>IF(ISNUMBER(E9),E52-E9)</f>
        <v>-1.4375</v>
      </c>
      <c r="H9" s="7">
        <f t="shared" si="0"/>
        <v>1.41015625</v>
      </c>
      <c r="I9" s="7">
        <f t="shared" si="1"/>
        <v>2.06640625</v>
      </c>
      <c r="J9" s="7">
        <f t="shared" si="2"/>
        <v>3220</v>
      </c>
    </row>
    <row r="10" spans="1:10" ht="11.25">
      <c r="A10" s="1" t="s">
        <v>2</v>
      </c>
      <c r="B10" s="14">
        <f>B9/(B6*B7)</f>
        <v>-0.419286461118212</v>
      </c>
      <c r="C10" s="9"/>
      <c r="D10" s="15">
        <v>64</v>
      </c>
      <c r="E10" s="15">
        <v>39</v>
      </c>
      <c r="F10" s="10">
        <f>IF(ISNUMBER(D10),D52-D10)</f>
        <v>4.8125</v>
      </c>
      <c r="G10" s="10">
        <f>IF(ISNUMBER(E10),E52-E10)</f>
        <v>5.5625</v>
      </c>
      <c r="H10" s="7">
        <f t="shared" si="0"/>
        <v>23.16015625</v>
      </c>
      <c r="I10" s="7">
        <f t="shared" si="1"/>
        <v>30.94140625</v>
      </c>
      <c r="J10" s="7">
        <f t="shared" si="2"/>
        <v>2496</v>
      </c>
    </row>
    <row r="11" spans="1:10" ht="11.25">
      <c r="A11" s="1" t="s">
        <v>4</v>
      </c>
      <c r="B11" s="14">
        <f>B9/(B7*B7)</f>
        <v>-0.20276806309993306</v>
      </c>
      <c r="C11" s="9"/>
      <c r="D11" s="15">
        <v>71</v>
      </c>
      <c r="E11" s="15">
        <v>31</v>
      </c>
      <c r="F11" s="10">
        <f>IF(ISNUMBER(D11),D52-D11)</f>
        <v>-2.1875</v>
      </c>
      <c r="G11" s="10">
        <f>IF(ISNUMBER(E11),E52-E11)</f>
        <v>13.5625</v>
      </c>
      <c r="H11" s="7">
        <f t="shared" si="0"/>
        <v>4.78515625</v>
      </c>
      <c r="I11" s="7">
        <f t="shared" si="1"/>
        <v>183.94140625</v>
      </c>
      <c r="J11" s="7">
        <f t="shared" si="2"/>
        <v>2201</v>
      </c>
    </row>
    <row r="12" spans="1:10" ht="11.25">
      <c r="A12" s="1" t="s">
        <v>3</v>
      </c>
      <c r="B12" s="14">
        <f>D52-B11*E52</f>
        <v>77.84835181189077</v>
      </c>
      <c r="C12" s="9"/>
      <c r="D12" s="15">
        <v>68</v>
      </c>
      <c r="E12" s="15">
        <v>44</v>
      </c>
      <c r="F12" s="10">
        <f>IF(ISNUMBER(D12),D52-D12)</f>
        <v>0.8125</v>
      </c>
      <c r="G12" s="10">
        <f>IF(ISNUMBER(E12),E52-E12)</f>
        <v>0.5625</v>
      </c>
      <c r="H12" s="7">
        <f t="shared" si="0"/>
        <v>0.66015625</v>
      </c>
      <c r="I12" s="7">
        <f t="shared" si="1"/>
        <v>0.31640625</v>
      </c>
      <c r="J12" s="7">
        <f t="shared" si="2"/>
        <v>2992</v>
      </c>
    </row>
    <row r="13" spans="1:10" ht="11.25">
      <c r="A13" s="1" t="s">
        <v>5</v>
      </c>
      <c r="B13" s="14">
        <f>B10*B10*(B2-2)/(1-B10*B10)</f>
        <v>2.986191827732232</v>
      </c>
      <c r="C13" s="9"/>
      <c r="D13" s="15">
        <v>70</v>
      </c>
      <c r="E13" s="15">
        <v>42</v>
      </c>
      <c r="F13" s="10">
        <f>IF(ISNUMBER(D13),D52-D13)</f>
        <v>-1.1875</v>
      </c>
      <c r="G13" s="10">
        <f>IF(ISNUMBER(E13),E52-E13)</f>
        <v>2.5625</v>
      </c>
      <c r="H13" s="7">
        <f t="shared" si="0"/>
        <v>1.41015625</v>
      </c>
      <c r="I13" s="7">
        <f t="shared" si="1"/>
        <v>6.56640625</v>
      </c>
      <c r="J13" s="7">
        <f t="shared" si="2"/>
        <v>2940</v>
      </c>
    </row>
    <row r="14" spans="1:10" ht="11.25">
      <c r="A14" s="1"/>
      <c r="B14" s="1"/>
      <c r="C14" s="9"/>
      <c r="D14" s="15">
        <v>70</v>
      </c>
      <c r="E14" s="15">
        <v>46</v>
      </c>
      <c r="F14" s="10">
        <f>IF(ISNUMBER(D14),D52-D14)</f>
        <v>-1.1875</v>
      </c>
      <c r="G14" s="10">
        <f>IF(ISNUMBER(E14),E52-E14)</f>
        <v>-1.4375</v>
      </c>
      <c r="H14" s="7">
        <f t="shared" si="0"/>
        <v>1.41015625</v>
      </c>
      <c r="I14" s="7">
        <f t="shared" si="1"/>
        <v>2.06640625</v>
      </c>
      <c r="J14" s="7">
        <f t="shared" si="2"/>
        <v>3220</v>
      </c>
    </row>
    <row r="15" spans="1:10" ht="11.25">
      <c r="A15" s="1"/>
      <c r="B15" s="1"/>
      <c r="C15" s="9"/>
      <c r="D15" s="15">
        <v>74</v>
      </c>
      <c r="E15" s="15">
        <v>47</v>
      </c>
      <c r="F15" s="10">
        <f>IF(ISNUMBER(D15),D52-D15)</f>
        <v>-5.1875</v>
      </c>
      <c r="G15" s="10">
        <f>IF(ISNUMBER(E15),E52-E15)</f>
        <v>-2.4375</v>
      </c>
      <c r="H15" s="7">
        <f t="shared" si="0"/>
        <v>26.91015625</v>
      </c>
      <c r="I15" s="7">
        <f t="shared" si="1"/>
        <v>5.94140625</v>
      </c>
      <c r="J15" s="7">
        <f t="shared" si="2"/>
        <v>3478</v>
      </c>
    </row>
    <row r="16" spans="1:10" ht="11.25">
      <c r="A16" s="1"/>
      <c r="B16" s="1"/>
      <c r="C16" s="9"/>
      <c r="D16" s="15">
        <v>75</v>
      </c>
      <c r="E16" s="15">
        <v>47</v>
      </c>
      <c r="F16" s="10">
        <f>IF(ISNUMBER(D16),D52-D16)</f>
        <v>-6.1875</v>
      </c>
      <c r="G16" s="10">
        <f>IF(ISNUMBER(E16),E52-E16)</f>
        <v>-2.4375</v>
      </c>
      <c r="H16" s="7">
        <f t="shared" si="0"/>
        <v>38.28515625</v>
      </c>
      <c r="I16" s="7">
        <f t="shared" si="1"/>
        <v>5.94140625</v>
      </c>
      <c r="J16" s="7">
        <f t="shared" si="2"/>
        <v>3525</v>
      </c>
    </row>
    <row r="17" spans="1:10" ht="11.25">
      <c r="A17" s="1"/>
      <c r="B17" s="1"/>
      <c r="C17" s="9"/>
      <c r="D17" s="15">
        <v>68</v>
      </c>
      <c r="E17" s="15">
        <v>49</v>
      </c>
      <c r="F17" s="10">
        <f>IF(ISNUMBER(D17),D52-D17)</f>
        <v>0.8125</v>
      </c>
      <c r="G17" s="10">
        <f>IF(ISNUMBER(E17),E52-E17)</f>
        <v>-4.4375</v>
      </c>
      <c r="H17" s="7">
        <f t="shared" si="0"/>
        <v>0.66015625</v>
      </c>
      <c r="I17" s="7">
        <f t="shared" si="1"/>
        <v>19.69140625</v>
      </c>
      <c r="J17" s="7">
        <f t="shared" si="2"/>
        <v>3332</v>
      </c>
    </row>
    <row r="18" spans="1:10" ht="12">
      <c r="A18" s="2" t="s">
        <v>21</v>
      </c>
      <c r="B18"/>
      <c r="C18" s="11"/>
      <c r="D18" s="11"/>
      <c r="E18" s="11"/>
      <c r="F18" s="10" t="b">
        <f>IF(ISNUMBER(D18),D52-D18)</f>
        <v>0</v>
      </c>
      <c r="G18" s="10" t="b">
        <f>IF(ISNUMBER(E18),E52-E18)</f>
        <v>0</v>
      </c>
      <c r="H18" s="7">
        <f aca="true" t="shared" si="3" ref="H18:H50">F18*F18</f>
        <v>0</v>
      </c>
      <c r="I18" s="7">
        <f aca="true" t="shared" si="4" ref="I18:I50">G18*G18</f>
        <v>0</v>
      </c>
      <c r="J18" s="7">
        <f aca="true" t="shared" si="5" ref="J18:J50">D18*E18</f>
        <v>0</v>
      </c>
    </row>
    <row r="19" spans="3:10" ht="11.25">
      <c r="C19" s="11"/>
      <c r="D19" s="11"/>
      <c r="E19" s="11"/>
      <c r="F19" s="10" t="b">
        <f>IF(ISNUMBER(D19),D52-D19)</f>
        <v>0</v>
      </c>
      <c r="G19" s="10" t="b">
        <f>IF(ISNUMBER(E19),E52-E19)</f>
        <v>0</v>
      </c>
      <c r="H19" s="7">
        <f t="shared" si="3"/>
        <v>0</v>
      </c>
      <c r="I19" s="7">
        <f t="shared" si="4"/>
        <v>0</v>
      </c>
      <c r="J19" s="7">
        <f t="shared" si="5"/>
        <v>0</v>
      </c>
    </row>
    <row r="20" spans="3:10" ht="11.25">
      <c r="C20" s="11"/>
      <c r="D20" s="11"/>
      <c r="E20" s="11"/>
      <c r="F20" s="10" t="b">
        <f>IF(ISNUMBER(D20),D52-D20)</f>
        <v>0</v>
      </c>
      <c r="G20" s="10" t="b">
        <f>IF(ISNUMBER(E20),E52-E20)</f>
        <v>0</v>
      </c>
      <c r="H20" s="7">
        <f t="shared" si="3"/>
        <v>0</v>
      </c>
      <c r="I20" s="7">
        <f t="shared" si="4"/>
        <v>0</v>
      </c>
      <c r="J20" s="7">
        <f t="shared" si="5"/>
        <v>0</v>
      </c>
    </row>
    <row r="21" spans="3:10" ht="11.25">
      <c r="C21" s="11"/>
      <c r="D21" s="11"/>
      <c r="E21" s="11"/>
      <c r="F21" s="10" t="b">
        <f>IF(ISNUMBER(D21),D52-D21)</f>
        <v>0</v>
      </c>
      <c r="G21" s="10" t="b">
        <f>IF(ISNUMBER(E21),E52-E21)</f>
        <v>0</v>
      </c>
      <c r="H21" s="7">
        <f t="shared" si="3"/>
        <v>0</v>
      </c>
      <c r="I21" s="7">
        <f t="shared" si="4"/>
        <v>0</v>
      </c>
      <c r="J21" s="7">
        <f t="shared" si="5"/>
        <v>0</v>
      </c>
    </row>
    <row r="22" spans="1:10" ht="11.25">
      <c r="A22" s="2" t="s">
        <v>15</v>
      </c>
      <c r="C22" s="11"/>
      <c r="D22" s="11"/>
      <c r="E22" s="11"/>
      <c r="F22" s="10" t="b">
        <f>IF(ISNUMBER(D22),D52-D22)</f>
        <v>0</v>
      </c>
      <c r="G22" s="10" t="b">
        <f>IF(ISNUMBER(E22),E52-E22)</f>
        <v>0</v>
      </c>
      <c r="H22" s="7">
        <f t="shared" si="3"/>
        <v>0</v>
      </c>
      <c r="I22" s="7">
        <f t="shared" si="4"/>
        <v>0</v>
      </c>
      <c r="J22" s="7">
        <f t="shared" si="5"/>
        <v>0</v>
      </c>
    </row>
    <row r="23" spans="3:10" ht="12">
      <c r="C23"/>
      <c r="D23" s="11"/>
      <c r="E23" s="11"/>
      <c r="F23" s="10" t="b">
        <f>IF(ISNUMBER(D23),D52-D23)</f>
        <v>0</v>
      </c>
      <c r="G23" s="10" t="b">
        <f>IF(ISNUMBER(E23),E52-E23)</f>
        <v>0</v>
      </c>
      <c r="H23" s="7">
        <f t="shared" si="3"/>
        <v>0</v>
      </c>
      <c r="I23" s="7">
        <f t="shared" si="4"/>
        <v>0</v>
      </c>
      <c r="J23" s="7">
        <f t="shared" si="5"/>
        <v>0</v>
      </c>
    </row>
    <row r="24" spans="3:10" ht="11.25">
      <c r="C24" s="11"/>
      <c r="D24" s="11"/>
      <c r="E24" s="11"/>
      <c r="F24" s="10" t="b">
        <f>IF(ISNUMBER(D24),D52-D24)</f>
        <v>0</v>
      </c>
      <c r="G24" s="10" t="b">
        <f>IF(ISNUMBER(E24),E52-E24)</f>
        <v>0</v>
      </c>
      <c r="H24" s="7">
        <f t="shared" si="3"/>
        <v>0</v>
      </c>
      <c r="I24" s="7">
        <f t="shared" si="4"/>
        <v>0</v>
      </c>
      <c r="J24" s="7">
        <f t="shared" si="5"/>
        <v>0</v>
      </c>
    </row>
    <row r="25" spans="1:10" ht="12">
      <c r="A25" s="2" t="s">
        <v>22</v>
      </c>
      <c r="B25"/>
      <c r="C25" s="11"/>
      <c r="D25" s="11"/>
      <c r="E25" s="11"/>
      <c r="F25" s="10" t="b">
        <f>IF(ISNUMBER(D25),D52-D25)</f>
        <v>0</v>
      </c>
      <c r="G25" s="10" t="b">
        <f>IF(ISNUMBER(E25),E52-E25)</f>
        <v>0</v>
      </c>
      <c r="H25" s="7">
        <f t="shared" si="3"/>
        <v>0</v>
      </c>
      <c r="I25" s="7">
        <f t="shared" si="4"/>
        <v>0</v>
      </c>
      <c r="J25" s="7">
        <f t="shared" si="5"/>
        <v>0</v>
      </c>
    </row>
    <row r="26" spans="3:10" ht="11.25">
      <c r="C26" s="11"/>
      <c r="D26" s="11"/>
      <c r="E26" s="11"/>
      <c r="F26" s="10" t="b">
        <f>IF(ISNUMBER(D26),D52-D26)</f>
        <v>0</v>
      </c>
      <c r="G26" s="10" t="b">
        <f>IF(ISNUMBER(E26),E52-E26)</f>
        <v>0</v>
      </c>
      <c r="H26" s="7">
        <f t="shared" si="3"/>
        <v>0</v>
      </c>
      <c r="I26" s="7">
        <f t="shared" si="4"/>
        <v>0</v>
      </c>
      <c r="J26" s="7">
        <f t="shared" si="5"/>
        <v>0</v>
      </c>
    </row>
    <row r="27" spans="3:10" ht="11.25">
      <c r="C27" s="11"/>
      <c r="D27" s="11"/>
      <c r="E27" s="11"/>
      <c r="F27" s="10" t="b">
        <f>IF(ISNUMBER(D27),D52-D27)</f>
        <v>0</v>
      </c>
      <c r="G27" s="10" t="b">
        <f>IF(ISNUMBER(E27),E52-E27)</f>
        <v>0</v>
      </c>
      <c r="H27" s="7">
        <f t="shared" si="3"/>
        <v>0</v>
      </c>
      <c r="I27" s="7">
        <f t="shared" si="4"/>
        <v>0</v>
      </c>
      <c r="J27" s="7">
        <f t="shared" si="5"/>
        <v>0</v>
      </c>
    </row>
    <row r="28" spans="3:10" ht="11.25">
      <c r="C28" s="11"/>
      <c r="D28" s="11"/>
      <c r="E28" s="11"/>
      <c r="F28" s="10" t="b">
        <f>IF(ISNUMBER(D28),D52-D28)</f>
        <v>0</v>
      </c>
      <c r="G28" s="10" t="b">
        <f>IF(ISNUMBER(E28),E52-E28)</f>
        <v>0</v>
      </c>
      <c r="H28" s="7">
        <f t="shared" si="3"/>
        <v>0</v>
      </c>
      <c r="I28" s="7">
        <f t="shared" si="4"/>
        <v>0</v>
      </c>
      <c r="J28" s="7">
        <f t="shared" si="5"/>
        <v>0</v>
      </c>
    </row>
    <row r="29" spans="1:10" ht="12">
      <c r="A29" s="2" t="s">
        <v>16</v>
      </c>
      <c r="B29"/>
      <c r="C29" s="11"/>
      <c r="D29" s="11"/>
      <c r="E29" s="11"/>
      <c r="F29" s="10" t="b">
        <f>IF(ISNUMBER(D29),D52-D29)</f>
        <v>0</v>
      </c>
      <c r="G29" s="10" t="b">
        <f>IF(ISNUMBER(E29),E52-E29)</f>
        <v>0</v>
      </c>
      <c r="H29" s="7">
        <f t="shared" si="3"/>
        <v>0</v>
      </c>
      <c r="I29" s="7">
        <f t="shared" si="4"/>
        <v>0</v>
      </c>
      <c r="J29" s="7">
        <f t="shared" si="5"/>
        <v>0</v>
      </c>
    </row>
    <row r="30" spans="3:10" ht="11.25">
      <c r="C30" s="11"/>
      <c r="D30" s="11"/>
      <c r="E30" s="11"/>
      <c r="F30" s="10" t="b">
        <f>IF(ISNUMBER(D30),D52-D30)</f>
        <v>0</v>
      </c>
      <c r="G30" s="10" t="b">
        <f>IF(ISNUMBER(E30),E52-E30)</f>
        <v>0</v>
      </c>
      <c r="H30" s="7">
        <f t="shared" si="3"/>
        <v>0</v>
      </c>
      <c r="I30" s="7">
        <f t="shared" si="4"/>
        <v>0</v>
      </c>
      <c r="J30" s="7">
        <f t="shared" si="5"/>
        <v>0</v>
      </c>
    </row>
    <row r="31" spans="3:10" ht="11.25">
      <c r="C31" s="11"/>
      <c r="D31" s="11"/>
      <c r="E31" s="11"/>
      <c r="F31" s="10" t="b">
        <f>IF(ISNUMBER(D31),D52-D31)</f>
        <v>0</v>
      </c>
      <c r="G31" s="10" t="b">
        <f>IF(ISNUMBER(E31),E52-E31)</f>
        <v>0</v>
      </c>
      <c r="H31" s="7">
        <f t="shared" si="3"/>
        <v>0</v>
      </c>
      <c r="I31" s="7">
        <f t="shared" si="4"/>
        <v>0</v>
      </c>
      <c r="J31" s="7">
        <f t="shared" si="5"/>
        <v>0</v>
      </c>
    </row>
    <row r="32" spans="3:10" ht="11.25">
      <c r="C32" s="11"/>
      <c r="D32" s="11"/>
      <c r="E32" s="11"/>
      <c r="F32" s="10" t="b">
        <f>IF(ISNUMBER(D32),D52-D32)</f>
        <v>0</v>
      </c>
      <c r="G32" s="10" t="b">
        <f>IF(ISNUMBER(E32),E52-E32)</f>
        <v>0</v>
      </c>
      <c r="H32" s="7">
        <f t="shared" si="3"/>
        <v>0</v>
      </c>
      <c r="I32" s="7">
        <f t="shared" si="4"/>
        <v>0</v>
      </c>
      <c r="J32" s="7">
        <f t="shared" si="5"/>
        <v>0</v>
      </c>
    </row>
    <row r="33" spans="3:10" ht="11.25">
      <c r="C33" s="11"/>
      <c r="D33" s="11"/>
      <c r="E33" s="11"/>
      <c r="F33" s="10" t="b">
        <f>IF(ISNUMBER(D33),D52-D33)</f>
        <v>0</v>
      </c>
      <c r="G33" s="10" t="b">
        <f>IF(ISNUMBER(E33),E52-E33)</f>
        <v>0</v>
      </c>
      <c r="H33" s="7">
        <f t="shared" si="3"/>
        <v>0</v>
      </c>
      <c r="I33" s="7">
        <f t="shared" si="4"/>
        <v>0</v>
      </c>
      <c r="J33" s="7">
        <f t="shared" si="5"/>
        <v>0</v>
      </c>
    </row>
    <row r="34" spans="3:10" ht="11.25">
      <c r="C34" s="11"/>
      <c r="D34" s="11"/>
      <c r="E34" s="11"/>
      <c r="F34" s="10" t="b">
        <f>IF(ISNUMBER(D34),D52-D34)</f>
        <v>0</v>
      </c>
      <c r="G34" s="10" t="b">
        <f>IF(ISNUMBER(E34),E52-E34)</f>
        <v>0</v>
      </c>
      <c r="H34" s="7">
        <f t="shared" si="3"/>
        <v>0</v>
      </c>
      <c r="I34" s="7">
        <f t="shared" si="4"/>
        <v>0</v>
      </c>
      <c r="J34" s="7">
        <f t="shared" si="5"/>
        <v>0</v>
      </c>
    </row>
    <row r="35" spans="3:10" ht="11.25">
      <c r="C35" s="11"/>
      <c r="D35" s="11"/>
      <c r="E35" s="11"/>
      <c r="F35" s="10" t="b">
        <f>IF(ISNUMBER(D35),D52-D35)</f>
        <v>0</v>
      </c>
      <c r="G35" s="10" t="b">
        <f>IF(ISNUMBER(E35),E52-E35)</f>
        <v>0</v>
      </c>
      <c r="H35" s="7">
        <f t="shared" si="3"/>
        <v>0</v>
      </c>
      <c r="I35" s="7">
        <f t="shared" si="4"/>
        <v>0</v>
      </c>
      <c r="J35" s="7">
        <f t="shared" si="5"/>
        <v>0</v>
      </c>
    </row>
    <row r="36" spans="3:10" ht="11.25">
      <c r="C36" s="11"/>
      <c r="D36" s="11"/>
      <c r="E36" s="11"/>
      <c r="F36" s="10" t="b">
        <f>IF(ISNUMBER(D36),D52-D36)</f>
        <v>0</v>
      </c>
      <c r="G36" s="10" t="b">
        <f>IF(ISNUMBER(E36),E52-E36)</f>
        <v>0</v>
      </c>
      <c r="H36" s="7">
        <f t="shared" si="3"/>
        <v>0</v>
      </c>
      <c r="I36" s="7">
        <f t="shared" si="4"/>
        <v>0</v>
      </c>
      <c r="J36" s="7">
        <f t="shared" si="5"/>
        <v>0</v>
      </c>
    </row>
    <row r="37" spans="3:10" ht="11.25">
      <c r="C37" s="11"/>
      <c r="D37" s="11"/>
      <c r="E37" s="11"/>
      <c r="F37" s="10" t="b">
        <f>IF(ISNUMBER(D37),D52-D37)</f>
        <v>0</v>
      </c>
      <c r="G37" s="10" t="b">
        <f>IF(ISNUMBER(E37),E52-E37)</f>
        <v>0</v>
      </c>
      <c r="H37" s="7">
        <f t="shared" si="3"/>
        <v>0</v>
      </c>
      <c r="I37" s="7">
        <f t="shared" si="4"/>
        <v>0</v>
      </c>
      <c r="J37" s="7">
        <f t="shared" si="5"/>
        <v>0</v>
      </c>
    </row>
    <row r="38" spans="3:10" ht="11.25">
      <c r="C38" s="11"/>
      <c r="D38" s="11"/>
      <c r="E38" s="11"/>
      <c r="F38" s="10" t="b">
        <f>IF(ISNUMBER(D38),D52-D38)</f>
        <v>0</v>
      </c>
      <c r="G38" s="10" t="b">
        <f>IF(ISNUMBER(E38),E52-E38)</f>
        <v>0</v>
      </c>
      <c r="H38" s="7">
        <f t="shared" si="3"/>
        <v>0</v>
      </c>
      <c r="I38" s="7">
        <f t="shared" si="4"/>
        <v>0</v>
      </c>
      <c r="J38" s="7">
        <f t="shared" si="5"/>
        <v>0</v>
      </c>
    </row>
    <row r="39" spans="3:10" ht="11.25">
      <c r="C39" s="11"/>
      <c r="D39" s="11"/>
      <c r="E39" s="11"/>
      <c r="F39" s="10" t="b">
        <f>IF(ISNUMBER(D39),D52-D39)</f>
        <v>0</v>
      </c>
      <c r="G39" s="10" t="b">
        <f>IF(ISNUMBER(E39),E52-E39)</f>
        <v>0</v>
      </c>
      <c r="H39" s="7">
        <f t="shared" si="3"/>
        <v>0</v>
      </c>
      <c r="I39" s="7">
        <f t="shared" si="4"/>
        <v>0</v>
      </c>
      <c r="J39" s="7">
        <f t="shared" si="5"/>
        <v>0</v>
      </c>
    </row>
    <row r="40" spans="3:10" ht="11.25">
      <c r="C40" s="11"/>
      <c r="D40" s="11"/>
      <c r="E40" s="11"/>
      <c r="F40" s="10" t="b">
        <f>IF(ISNUMBER(D40),D52-D40)</f>
        <v>0</v>
      </c>
      <c r="G40" s="10" t="b">
        <f>IF(ISNUMBER(E40),E52-E40)</f>
        <v>0</v>
      </c>
      <c r="H40" s="7">
        <f t="shared" si="3"/>
        <v>0</v>
      </c>
      <c r="I40" s="7">
        <f t="shared" si="4"/>
        <v>0</v>
      </c>
      <c r="J40" s="7">
        <f t="shared" si="5"/>
        <v>0</v>
      </c>
    </row>
    <row r="41" spans="3:10" ht="11.25">
      <c r="C41" s="11"/>
      <c r="D41" s="11"/>
      <c r="E41" s="11"/>
      <c r="F41" s="10" t="b">
        <f>IF(ISNUMBER(D41),D52-D41)</f>
        <v>0</v>
      </c>
      <c r="G41" s="10" t="b">
        <f>IF(ISNUMBER(E41),E52-E41)</f>
        <v>0</v>
      </c>
      <c r="H41" s="7">
        <f t="shared" si="3"/>
        <v>0</v>
      </c>
      <c r="I41" s="7">
        <f t="shared" si="4"/>
        <v>0</v>
      </c>
      <c r="J41" s="7">
        <f t="shared" si="5"/>
        <v>0</v>
      </c>
    </row>
    <row r="42" spans="3:10" ht="11.25">
      <c r="C42" s="11"/>
      <c r="D42" s="11"/>
      <c r="E42" s="11"/>
      <c r="F42" s="10" t="b">
        <f>IF(ISNUMBER(D42),D52-D42)</f>
        <v>0</v>
      </c>
      <c r="G42" s="10" t="b">
        <f>IF(ISNUMBER(E42),E52-E42)</f>
        <v>0</v>
      </c>
      <c r="H42" s="7">
        <f t="shared" si="3"/>
        <v>0</v>
      </c>
      <c r="I42" s="7">
        <f t="shared" si="4"/>
        <v>0</v>
      </c>
      <c r="J42" s="7">
        <f t="shared" si="5"/>
        <v>0</v>
      </c>
    </row>
    <row r="43" spans="3:10" ht="11.25">
      <c r="C43" s="11"/>
      <c r="D43" s="11"/>
      <c r="E43" s="11"/>
      <c r="F43" s="10" t="b">
        <f>IF(ISNUMBER(D43),D52-D43)</f>
        <v>0</v>
      </c>
      <c r="G43" s="10" t="b">
        <f>IF(ISNUMBER(E43),E52-E43)</f>
        <v>0</v>
      </c>
      <c r="H43" s="7">
        <f t="shared" si="3"/>
        <v>0</v>
      </c>
      <c r="I43" s="7">
        <f t="shared" si="4"/>
        <v>0</v>
      </c>
      <c r="J43" s="7">
        <f t="shared" si="5"/>
        <v>0</v>
      </c>
    </row>
    <row r="44" spans="3:10" ht="11.25">
      <c r="C44" s="11"/>
      <c r="D44" s="11"/>
      <c r="E44" s="11"/>
      <c r="F44" s="10" t="b">
        <f>IF(ISNUMBER(D44),D52-D44)</f>
        <v>0</v>
      </c>
      <c r="G44" s="10" t="b">
        <f>IF(ISNUMBER(E44),E52-E44)</f>
        <v>0</v>
      </c>
      <c r="H44" s="7">
        <f t="shared" si="3"/>
        <v>0</v>
      </c>
      <c r="I44" s="7">
        <f t="shared" si="4"/>
        <v>0</v>
      </c>
      <c r="J44" s="7">
        <f t="shared" si="5"/>
        <v>0</v>
      </c>
    </row>
    <row r="45" spans="3:10" ht="11.25">
      <c r="C45" s="11"/>
      <c r="D45" s="11"/>
      <c r="E45" s="11"/>
      <c r="F45" s="10" t="b">
        <f>IF(ISNUMBER(D45),D52-D45)</f>
        <v>0</v>
      </c>
      <c r="G45" s="10" t="b">
        <f>IF(ISNUMBER(E45),E52-E45)</f>
        <v>0</v>
      </c>
      <c r="H45" s="7">
        <f t="shared" si="3"/>
        <v>0</v>
      </c>
      <c r="I45" s="7">
        <f t="shared" si="4"/>
        <v>0</v>
      </c>
      <c r="J45" s="7">
        <f t="shared" si="5"/>
        <v>0</v>
      </c>
    </row>
    <row r="46" spans="3:10" ht="11.25">
      <c r="C46" s="11"/>
      <c r="D46" s="11"/>
      <c r="E46" s="11"/>
      <c r="F46" s="10" t="b">
        <f>IF(ISNUMBER(D46),D52-D46)</f>
        <v>0</v>
      </c>
      <c r="G46" s="10" t="b">
        <f>IF(ISNUMBER(E46),E52-E46)</f>
        <v>0</v>
      </c>
      <c r="H46" s="7">
        <f t="shared" si="3"/>
        <v>0</v>
      </c>
      <c r="I46" s="7">
        <f t="shared" si="4"/>
        <v>0</v>
      </c>
      <c r="J46" s="7">
        <f t="shared" si="5"/>
        <v>0</v>
      </c>
    </row>
    <row r="47" spans="3:10" ht="11.25">
      <c r="C47" s="11"/>
      <c r="D47" s="11"/>
      <c r="E47" s="11"/>
      <c r="F47" s="10" t="b">
        <f>IF(ISNUMBER(D47),D52-D47)</f>
        <v>0</v>
      </c>
      <c r="G47" s="10" t="b">
        <f>IF(ISNUMBER(E47),E52-E47)</f>
        <v>0</v>
      </c>
      <c r="H47" s="7">
        <f t="shared" si="3"/>
        <v>0</v>
      </c>
      <c r="I47" s="7">
        <f t="shared" si="4"/>
        <v>0</v>
      </c>
      <c r="J47" s="7">
        <f t="shared" si="5"/>
        <v>0</v>
      </c>
    </row>
    <row r="48" spans="3:10" ht="11.25">
      <c r="C48" s="11"/>
      <c r="D48" s="11"/>
      <c r="E48" s="11"/>
      <c r="F48" s="10" t="b">
        <f>IF(ISNUMBER(D48),D52-D48)</f>
        <v>0</v>
      </c>
      <c r="G48" s="10" t="b">
        <f>IF(ISNUMBER(E48),E52-E48)</f>
        <v>0</v>
      </c>
      <c r="H48" s="7">
        <f t="shared" si="3"/>
        <v>0</v>
      </c>
      <c r="I48" s="7">
        <f t="shared" si="4"/>
        <v>0</v>
      </c>
      <c r="J48" s="7">
        <f t="shared" si="5"/>
        <v>0</v>
      </c>
    </row>
    <row r="49" spans="3:10" ht="11.25">
      <c r="C49" s="11"/>
      <c r="D49" s="11"/>
      <c r="E49" s="11"/>
      <c r="F49" s="10" t="b">
        <f>IF(ISNUMBER(D49),D52-D49)</f>
        <v>0</v>
      </c>
      <c r="G49" s="10" t="b">
        <f>IF(ISNUMBER(E49),E52-E49)</f>
        <v>0</v>
      </c>
      <c r="H49" s="7">
        <f t="shared" si="3"/>
        <v>0</v>
      </c>
      <c r="I49" s="7">
        <f t="shared" si="4"/>
        <v>0</v>
      </c>
      <c r="J49" s="7">
        <f t="shared" si="5"/>
        <v>0</v>
      </c>
    </row>
    <row r="50" spans="3:10" ht="11.25">
      <c r="C50" s="11"/>
      <c r="D50" s="11"/>
      <c r="E50" s="11"/>
      <c r="F50" s="10" t="b">
        <f>IF(ISNUMBER(D50),D52-D50)</f>
        <v>0</v>
      </c>
      <c r="G50" s="10" t="b">
        <f>IF(ISNUMBER(E50),E52-E50)</f>
        <v>0</v>
      </c>
      <c r="H50" s="7">
        <f t="shared" si="3"/>
        <v>0</v>
      </c>
      <c r="I50" s="7">
        <f t="shared" si="4"/>
        <v>0</v>
      </c>
      <c r="J50" s="7">
        <f t="shared" si="5"/>
        <v>0</v>
      </c>
    </row>
    <row r="51" spans="1:10" ht="11.25">
      <c r="A51" s="1"/>
      <c r="B51" s="4"/>
      <c r="C51" s="4" t="s">
        <v>0</v>
      </c>
      <c r="D51" s="12">
        <f>SUM(D2:D50)</f>
        <v>1101</v>
      </c>
      <c r="E51" s="12">
        <f aca="true" t="shared" si="6" ref="E51:J51">SUM(E2:E50)</f>
        <v>713</v>
      </c>
      <c r="F51" s="12">
        <f t="shared" si="6"/>
        <v>0</v>
      </c>
      <c r="G51" s="12">
        <f t="shared" si="6"/>
        <v>0</v>
      </c>
      <c r="H51" s="12">
        <f t="shared" si="6"/>
        <v>196.4375</v>
      </c>
      <c r="I51" s="12">
        <f t="shared" si="6"/>
        <v>839.9375</v>
      </c>
      <c r="J51" s="12">
        <f t="shared" si="6"/>
        <v>48893</v>
      </c>
    </row>
    <row r="52" spans="1:10" ht="11.25">
      <c r="A52" s="1"/>
      <c r="C52" s="2" t="s">
        <v>13</v>
      </c>
      <c r="D52" s="3">
        <f>D51/B2</f>
        <v>68.8125</v>
      </c>
      <c r="E52" s="3">
        <f>E51/B2</f>
        <v>44.5625</v>
      </c>
      <c r="F52" s="3">
        <f>F51/B2</f>
        <v>0</v>
      </c>
      <c r="G52" s="3">
        <f>G51/B2</f>
        <v>0</v>
      </c>
      <c r="H52" s="3">
        <f>H51/B2</f>
        <v>12.27734375</v>
      </c>
      <c r="I52" s="3">
        <f>I51/B2</f>
        <v>52.49609375</v>
      </c>
      <c r="J52" s="3">
        <f>J51/B2</f>
        <v>3055.8125</v>
      </c>
    </row>
    <row r="53" spans="1:10" ht="11.25">
      <c r="A53" s="1"/>
      <c r="C53" s="3"/>
      <c r="D53" s="3"/>
      <c r="E53" s="3"/>
      <c r="F53" s="3"/>
      <c r="G53" s="3"/>
      <c r="H53" s="3"/>
      <c r="I53" s="3"/>
      <c r="J53" s="3"/>
    </row>
    <row r="54" spans="1:10" ht="11.25">
      <c r="A54" s="1"/>
      <c r="D54" s="3"/>
      <c r="E54" s="3"/>
      <c r="F54" s="3"/>
      <c r="G54" s="5"/>
      <c r="H54" s="3"/>
      <c r="I54" s="3"/>
      <c r="J54" s="3"/>
    </row>
    <row r="55" spans="1:10" ht="11.25">
      <c r="A55" s="1"/>
      <c r="D55" s="3"/>
      <c r="E55" s="3"/>
      <c r="F55" s="3"/>
      <c r="H55" s="3"/>
      <c r="I55" s="3"/>
      <c r="J55" s="3"/>
    </row>
    <row r="56" spans="1:10" ht="11.25">
      <c r="A56" s="4"/>
      <c r="D56" s="3"/>
      <c r="E56" s="3"/>
      <c r="F56" s="3"/>
      <c r="H56" s="3"/>
      <c r="I56" s="3"/>
      <c r="J56" s="3"/>
    </row>
    <row r="57" spans="4:10" ht="11.25">
      <c r="D57" s="3"/>
      <c r="E57" s="3"/>
      <c r="F57" s="3"/>
      <c r="H57" s="3"/>
      <c r="I57" s="3"/>
      <c r="J57" s="3"/>
    </row>
    <row r="58" spans="4:10" ht="11.25">
      <c r="D58" s="3"/>
      <c r="E58" s="3"/>
      <c r="F58" s="3"/>
      <c r="H58" s="3"/>
      <c r="I58" s="3"/>
      <c r="J58" s="3"/>
    </row>
    <row r="59" spans="4:10" ht="11.25">
      <c r="D59" s="3"/>
      <c r="E59" s="3"/>
      <c r="F59" s="3"/>
      <c r="G59" s="3"/>
      <c r="H59" s="3"/>
      <c r="I59" s="3"/>
      <c r="J59" s="3"/>
    </row>
    <row r="60" spans="4:10" ht="11.25">
      <c r="D60" s="3"/>
      <c r="E60" s="3"/>
      <c r="F60" s="3"/>
      <c r="G60" s="3"/>
      <c r="H60" s="3"/>
      <c r="I60" s="3"/>
      <c r="J60" s="3"/>
    </row>
    <row r="64" spans="3:10" ht="11.25">
      <c r="C64" s="3"/>
      <c r="D64" s="3"/>
      <c r="E64" s="3"/>
      <c r="F64" s="3"/>
      <c r="G64" s="3"/>
      <c r="H64" s="3"/>
      <c r="I64" s="3"/>
      <c r="J64" s="3"/>
    </row>
    <row r="75" spans="3:10" ht="11.25">
      <c r="C75" s="3"/>
      <c r="D75" s="3"/>
      <c r="E75" s="3"/>
      <c r="F75" s="3"/>
      <c r="G75" s="3"/>
      <c r="H75" s="3"/>
      <c r="I75" s="3"/>
      <c r="J75" s="3"/>
    </row>
  </sheetData>
  <printOptions/>
  <pageMargins left="0.75" right="0.75" top="1" bottom="1" header="0.5" footer="0.5"/>
  <pageSetup horizontalDpi="300" verticalDpi="300" orientation="portrait" r:id="rId8"/>
  <drawing r:id="rId7"/>
  <legacyDrawing r:id="rId6"/>
  <oleObjects>
    <oleObject progId="Equation.3" shapeId="185085" r:id="rId2"/>
    <oleObject progId="Equation.3" shapeId="186302" r:id="rId3"/>
    <oleObject progId="Equation.3" shapeId="188709" r:id="rId4"/>
    <oleObject progId="Equation.3" shapeId="193286" r:id="rId5"/>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Erik Vasaasen</cp:lastModifiedBy>
  <cp:lastPrinted>2004-10-06T14:56:27Z</cp:lastPrinted>
  <dcterms:created xsi:type="dcterms:W3CDTF">2004-09-19T12:19:59Z</dcterms:created>
  <dcterms:modified xsi:type="dcterms:W3CDTF">2004-10-11T19:28:35Z</dcterms:modified>
  <cp:category/>
  <cp:version/>
  <cp:contentType/>
  <cp:contentStatus/>
</cp:coreProperties>
</file>